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/>
  <mc:AlternateContent xmlns:mc="http://schemas.openxmlformats.org/markup-compatibility/2006">
    <mc:Choice Requires="x15">
      <x15ac:absPath xmlns:x15ac="http://schemas.microsoft.com/office/spreadsheetml/2010/11/ac" url="C:\Users\IvanC\Desktop\"/>
    </mc:Choice>
  </mc:AlternateContent>
  <xr:revisionPtr revIDLastSave="0" documentId="13_ncr:1_{9F2E9E1E-582A-4EFC-9485-584C5CAC1254}" xr6:coauthVersionLast="47" xr6:coauthVersionMax="47" xr10:uidLastSave="{00000000-0000-0000-0000-000000000000}"/>
  <bookViews>
    <workbookView xWindow="-120" yWindow="-120" windowWidth="38640" windowHeight="21120" xr2:uid="{00000000-000D-0000-FFFF-FFFF00000000}"/>
  </bookViews>
  <sheets>
    <sheet name="Distribución calendario" sheetId="2" r:id="rId1"/>
  </sheets>
  <calcPr calcId="181029"/>
  <extLst>
    <ext uri="GoogleSheetsCustomDataVersion1">
      <go:sheetsCustomData xmlns:go="http://customooxmlschemas.google.com/" r:id="rId6" roundtripDataSignature="AMtx7mipd8dqSl7yiXKlDdMfJWIhvfhfuA=="/>
    </ext>
  </extLst>
</workbook>
</file>

<file path=xl/calcChain.xml><?xml version="1.0" encoding="utf-8"?>
<calcChain xmlns="http://schemas.openxmlformats.org/spreadsheetml/2006/main">
  <c r="E38" i="2" l="1"/>
  <c r="E37" i="2"/>
  <c r="S11" i="2"/>
  <c r="V26" i="2"/>
  <c r="U26" i="2"/>
  <c r="T26" i="2"/>
  <c r="S26" i="2"/>
  <c r="R26" i="2"/>
  <c r="Q26" i="2"/>
  <c r="P26" i="2"/>
  <c r="V21" i="2"/>
  <c r="U21" i="2"/>
  <c r="T21" i="2"/>
  <c r="S21" i="2"/>
  <c r="R21" i="2"/>
  <c r="Q21" i="2"/>
  <c r="P21" i="2"/>
  <c r="V16" i="2"/>
  <c r="U16" i="2"/>
  <c r="T16" i="2"/>
  <c r="S16" i="2"/>
  <c r="R16" i="2"/>
  <c r="Q16" i="2"/>
  <c r="P16" i="2"/>
  <c r="V11" i="2"/>
  <c r="U11" i="2"/>
  <c r="T11" i="2"/>
  <c r="R11" i="2"/>
  <c r="Q11" i="2"/>
  <c r="P11" i="2"/>
  <c r="P6" i="2"/>
  <c r="P5" i="2"/>
  <c r="P10" i="2"/>
  <c r="Q10" i="2"/>
  <c r="R10" i="2"/>
  <c r="S10" i="2"/>
  <c r="T10" i="2"/>
  <c r="U10" i="2"/>
  <c r="V10" i="2"/>
  <c r="P15" i="2"/>
  <c r="Q15" i="2"/>
  <c r="R15" i="2"/>
  <c r="S15" i="2"/>
  <c r="T15" i="2"/>
  <c r="U15" i="2"/>
  <c r="V15" i="2"/>
  <c r="P20" i="2"/>
  <c r="Q20" i="2"/>
  <c r="R20" i="2"/>
  <c r="S20" i="2"/>
  <c r="T20" i="2"/>
  <c r="U20" i="2"/>
  <c r="V20" i="2"/>
  <c r="P25" i="2"/>
  <c r="Q25" i="2"/>
  <c r="R25" i="2"/>
  <c r="S25" i="2"/>
  <c r="T25" i="2"/>
  <c r="U25" i="2"/>
  <c r="V25" i="2"/>
  <c r="H42" i="2"/>
  <c r="H41" i="2"/>
  <c r="H46" i="2"/>
  <c r="H45" i="2"/>
  <c r="H37" i="2"/>
  <c r="H40" i="2"/>
  <c r="H39" i="2"/>
  <c r="H38" i="2"/>
  <c r="E40" i="2"/>
  <c r="E39" i="2"/>
  <c r="D45" i="2"/>
  <c r="D50" i="2"/>
  <c r="D49" i="2"/>
  <c r="D47" i="2"/>
  <c r="D48" i="2"/>
  <c r="D46" i="2"/>
  <c r="E41" i="2" l="1"/>
  <c r="D51" i="2"/>
</calcChain>
</file>

<file path=xl/sharedStrings.xml><?xml version="1.0" encoding="utf-8"?>
<sst xmlns="http://schemas.openxmlformats.org/spreadsheetml/2006/main" count="278" uniqueCount="68">
  <si>
    <t xml:space="preserve">Lunes </t>
  </si>
  <si>
    <t>Martes</t>
  </si>
  <si>
    <t xml:space="preserve">Miercoles </t>
  </si>
  <si>
    <t>Jueves</t>
  </si>
  <si>
    <t xml:space="preserve">viernes </t>
  </si>
  <si>
    <t>sabado</t>
  </si>
  <si>
    <t>Domingo</t>
  </si>
  <si>
    <t>Fecha</t>
  </si>
  <si>
    <t>Semana 1</t>
  </si>
  <si>
    <t>Semana 2</t>
  </si>
  <si>
    <t>Semana 3</t>
  </si>
  <si>
    <t>Semana 4</t>
  </si>
  <si>
    <t>Cantidad</t>
  </si>
  <si>
    <t>Dia</t>
  </si>
  <si>
    <t>Pauta</t>
  </si>
  <si>
    <t>Red Social</t>
  </si>
  <si>
    <t>Formato</t>
  </si>
  <si>
    <t>domingo</t>
  </si>
  <si>
    <t>Historias</t>
  </si>
  <si>
    <t xml:space="preserve">lunes </t>
  </si>
  <si>
    <t>martes</t>
  </si>
  <si>
    <t>miércoles</t>
  </si>
  <si>
    <t>jueves</t>
  </si>
  <si>
    <t>viernes</t>
  </si>
  <si>
    <t>sábado</t>
  </si>
  <si>
    <t>lunes</t>
  </si>
  <si>
    <t>#Publicaciones</t>
  </si>
  <si>
    <t>Significado</t>
  </si>
  <si>
    <t>CV</t>
  </si>
  <si>
    <t>Contenido Valor</t>
  </si>
  <si>
    <t>CI</t>
  </si>
  <si>
    <t>Contenido Informativo</t>
  </si>
  <si>
    <t>CP</t>
  </si>
  <si>
    <t>Contenido Promocional</t>
  </si>
  <si>
    <t>Total</t>
  </si>
  <si>
    <t>SEMANA 1</t>
  </si>
  <si>
    <t>HORA</t>
  </si>
  <si>
    <t>SEMANA 2</t>
  </si>
  <si>
    <t>SEMANA 3</t>
  </si>
  <si>
    <t>SEMANA 4</t>
  </si>
  <si>
    <t>Reel</t>
  </si>
  <si>
    <t>Videos</t>
  </si>
  <si>
    <t>Imágenes</t>
  </si>
  <si>
    <t>Secuencia</t>
  </si>
  <si>
    <t>Formatos resumen</t>
  </si>
  <si>
    <t>No se publica</t>
  </si>
  <si>
    <t>N/A</t>
  </si>
  <si>
    <t>Idea de Publicación</t>
  </si>
  <si>
    <t>Red social</t>
  </si>
  <si>
    <t>Instagram</t>
  </si>
  <si>
    <t>Facebook</t>
  </si>
  <si>
    <t>Youtube</t>
  </si>
  <si>
    <t>Tik tok</t>
  </si>
  <si>
    <t>Combinada</t>
  </si>
  <si>
    <t xml:space="preserve"> Cantidad</t>
  </si>
  <si>
    <t>SI</t>
  </si>
  <si>
    <t>NO</t>
  </si>
  <si>
    <t>7:00PM</t>
  </si>
  <si>
    <r>
      <t xml:space="preserve">1 Objetivo </t>
    </r>
    <r>
      <rPr>
        <sz val="10"/>
        <color theme="1"/>
        <rFont val="Arial"/>
      </rPr>
      <t>Reconocimiento de Marca</t>
    </r>
  </si>
  <si>
    <t>Se publica</t>
  </si>
  <si>
    <t>Publicaciones en el mes</t>
  </si>
  <si>
    <t>Si</t>
  </si>
  <si>
    <t>No</t>
  </si>
  <si>
    <r>
      <rPr>
        <b/>
        <sz val="12"/>
        <color theme="1"/>
        <rFont val="Arial"/>
        <family val="2"/>
      </rPr>
      <t>Calendario Publicaciones  Mes 1</t>
    </r>
    <r>
      <rPr>
        <b/>
        <sz val="10"/>
        <color theme="1"/>
        <rFont val="Arial"/>
      </rPr>
      <t>:</t>
    </r>
  </si>
  <si>
    <t>Tipo de Contenido</t>
  </si>
  <si>
    <t>Contenido</t>
  </si>
  <si>
    <t>Responsable</t>
  </si>
  <si>
    <t>Notas adicionales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</si>
</sst>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5" formatCode="dd/mm"/>
    <numFmt numFmtId="166" formatCode="d/m"/>
  </numFmts>
  <fonts count="21" x14ac:knownFonts="1">
    <font>
      <sz val="10"/>
      <color rgb="FF000000"/>
      <name val="Arial"/>
      <scheme val="minor"/>
    </font>
    <font>
      <b/>
      <sz val="10"/>
      <color theme="1"/>
      <name val="Arial"/>
    </font>
    <font>
      <sz val="10"/>
      <color theme="1"/>
      <name val="Arial"/>
    </font>
    <font>
      <sz val="10"/>
      <color theme="1"/>
      <name val="Arial"/>
      <scheme val="minor"/>
    </font>
    <font>
      <sz val="10"/>
      <color theme="1"/>
      <name val="Arial"/>
      <family val="2"/>
    </font>
    <font>
      <b/>
      <sz val="10"/>
      <color rgb="FF000000"/>
      <name val="Arial"/>
      <family val="2"/>
      <scheme val="minor"/>
    </font>
    <font>
      <sz val="10"/>
      <color theme="3" tint="0.249977111117893"/>
      <name val="Arial"/>
      <family val="2"/>
    </font>
    <font>
      <sz val="10"/>
      <color rgb="FF000000"/>
      <name val="Arial"/>
      <family val="2"/>
      <scheme val="minor"/>
    </font>
    <font>
      <sz val="11"/>
      <color rgb="FF000000"/>
      <name val="Arial"/>
      <family val="2"/>
      <scheme val="minor"/>
    </font>
    <font>
      <sz val="12"/>
      <color rgb="FF000000"/>
      <name val="Arial"/>
      <family val="2"/>
      <scheme val="minor"/>
    </font>
    <font>
      <b/>
      <sz val="11"/>
      <color rgb="FF000000"/>
      <name val="Arial"/>
      <family val="2"/>
      <scheme val="minor"/>
    </font>
    <font>
      <b/>
      <sz val="10"/>
      <color theme="1"/>
      <name val="Arial"/>
      <family val="2"/>
    </font>
    <font>
      <sz val="10"/>
      <color theme="2"/>
      <name val="Arial"/>
      <family val="2"/>
    </font>
    <font>
      <sz val="12"/>
      <color theme="2"/>
      <name val="Arial"/>
      <family val="2"/>
    </font>
    <font>
      <sz val="8"/>
      <name val="Arial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sz val="10"/>
      <color theme="0"/>
      <name val="Arial"/>
      <family val="2"/>
    </font>
    <font>
      <sz val="10"/>
      <color theme="3"/>
      <name val="Arial"/>
      <family val="2"/>
    </font>
    <font>
      <b/>
      <sz val="12"/>
      <color theme="1"/>
      <name val="Arial"/>
      <family val="2"/>
    </font>
    <font>
      <sz val="10"/>
      <color theme="1"/>
      <name val="Arial"/>
      <family val="2"/>
      <scheme val="minor"/>
    </font>
  </fonts>
  <fills count="25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00FF00"/>
        <bgColor rgb="FF00FF00"/>
      </patternFill>
    </fill>
    <fill>
      <patternFill patternType="solid">
        <fgColor rgb="FFC9DAF8"/>
        <bgColor rgb="FFC9DAF8"/>
      </patternFill>
    </fill>
    <fill>
      <patternFill patternType="solid">
        <fgColor rgb="FFFFD966"/>
        <bgColor rgb="FFFFD966"/>
      </patternFill>
    </fill>
    <fill>
      <patternFill patternType="solid">
        <fgColor rgb="FF9FC5E8"/>
        <bgColor rgb="FF9FC5E8"/>
      </patternFill>
    </fill>
    <fill>
      <patternFill patternType="solid">
        <fgColor rgb="FFFFFF0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39997558519241921"/>
        <bgColor rgb="FFFFFF00"/>
      </patternFill>
    </fill>
    <fill>
      <patternFill patternType="solid">
        <fgColor theme="5" tint="0.39997558519241921"/>
        <bgColor rgb="FFFFD966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-0.249977111117893"/>
        <bgColor rgb="FFB6D7A8"/>
      </patternFill>
    </fill>
  </fills>
  <borders count="1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3">
    <xf numFmtId="0" fontId="0" fillId="0" borderId="0" xfId="0"/>
    <xf numFmtId="0" fontId="1" fillId="0" borderId="0" xfId="0" applyFont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0" xfId="0" applyFont="1"/>
    <xf numFmtId="0" fontId="0" fillId="0" borderId="9" xfId="0" applyBorder="1"/>
    <xf numFmtId="0" fontId="2" fillId="0" borderId="9" xfId="0" applyFont="1" applyBorder="1"/>
    <xf numFmtId="166" fontId="2" fillId="0" borderId="9" xfId="0" applyNumberFormat="1" applyFont="1" applyBorder="1" applyAlignment="1">
      <alignment horizontal="right"/>
    </xf>
    <xf numFmtId="0" fontId="2" fillId="2" borderId="9" xfId="0" applyFont="1" applyFill="1" applyBorder="1"/>
    <xf numFmtId="0" fontId="3" fillId="0" borderId="9" xfId="0" applyFont="1" applyBorder="1"/>
    <xf numFmtId="0" fontId="2" fillId="3" borderId="9" xfId="0" applyFont="1" applyFill="1" applyBorder="1"/>
    <xf numFmtId="0" fontId="2" fillId="4" borderId="9" xfId="0" applyFont="1" applyFill="1" applyBorder="1" applyAlignment="1">
      <alignment horizontal="right"/>
    </xf>
    <xf numFmtId="0" fontId="2" fillId="5" borderId="9" xfId="0" applyFont="1" applyFill="1" applyBorder="1" applyAlignment="1">
      <alignment horizontal="right"/>
    </xf>
    <xf numFmtId="0" fontId="6" fillId="0" borderId="9" xfId="0" applyFont="1" applyBorder="1" applyAlignment="1">
      <alignment vertical="center" wrapText="1"/>
    </xf>
    <xf numFmtId="0" fontId="5" fillId="0" borderId="0" xfId="0" applyFont="1"/>
    <xf numFmtId="0" fontId="7" fillId="0" borderId="9" xfId="0" applyFont="1" applyBorder="1"/>
    <xf numFmtId="0" fontId="8" fillId="0" borderId="9" xfId="0" applyFont="1" applyBorder="1"/>
    <xf numFmtId="0" fontId="10" fillId="0" borderId="9" xfId="0" applyFont="1" applyBorder="1"/>
    <xf numFmtId="0" fontId="0" fillId="7" borderId="9" xfId="0" applyFill="1" applyBorder="1"/>
    <xf numFmtId="0" fontId="0" fillId="8" borderId="9" xfId="0" applyFill="1" applyBorder="1"/>
    <xf numFmtId="0" fontId="7" fillId="9" borderId="9" xfId="0" applyFont="1" applyFill="1" applyBorder="1"/>
    <xf numFmtId="0" fontId="0" fillId="10" borderId="9" xfId="0" applyFill="1" applyBorder="1"/>
    <xf numFmtId="0" fontId="0" fillId="11" borderId="9" xfId="0" applyFill="1" applyBorder="1"/>
    <xf numFmtId="0" fontId="0" fillId="12" borderId="10" xfId="0" applyFill="1" applyBorder="1"/>
    <xf numFmtId="0" fontId="13" fillId="13" borderId="9" xfId="0" applyFont="1" applyFill="1" applyBorder="1" applyAlignment="1">
      <alignment horizontal="center" vertical="center" wrapText="1"/>
    </xf>
    <xf numFmtId="0" fontId="2" fillId="3" borderId="9" xfId="0" applyFont="1" applyFill="1" applyBorder="1" applyAlignment="1">
      <alignment horizontal="right"/>
    </xf>
    <xf numFmtId="0" fontId="2" fillId="6" borderId="9" xfId="0" applyFont="1" applyFill="1" applyBorder="1"/>
    <xf numFmtId="0" fontId="2" fillId="2" borderId="9" xfId="0" applyFont="1" applyFill="1" applyBorder="1" applyAlignment="1">
      <alignment horizontal="right"/>
    </xf>
    <xf numFmtId="0" fontId="4" fillId="14" borderId="9" xfId="0" applyFont="1" applyFill="1" applyBorder="1"/>
    <xf numFmtId="0" fontId="2" fillId="15" borderId="9" xfId="0" applyFont="1" applyFill="1" applyBorder="1" applyAlignment="1">
      <alignment horizontal="right"/>
    </xf>
    <xf numFmtId="0" fontId="4" fillId="15" borderId="9" xfId="0" applyFont="1" applyFill="1" applyBorder="1"/>
    <xf numFmtId="0" fontId="6" fillId="0" borderId="9" xfId="0" applyFont="1" applyBorder="1"/>
    <xf numFmtId="0" fontId="2" fillId="16" borderId="9" xfId="0" applyFont="1" applyFill="1" applyBorder="1" applyAlignment="1">
      <alignment horizontal="right"/>
    </xf>
    <xf numFmtId="0" fontId="4" fillId="16" borderId="9" xfId="0" applyFont="1" applyFill="1" applyBorder="1" applyAlignment="1">
      <alignment horizontal="right"/>
    </xf>
    <xf numFmtId="0" fontId="15" fillId="0" borderId="9" xfId="0" applyFont="1" applyBorder="1"/>
    <xf numFmtId="0" fontId="16" fillId="0" borderId="9" xfId="0" applyFont="1" applyBorder="1"/>
    <xf numFmtId="0" fontId="16" fillId="0" borderId="0" xfId="0" applyFont="1"/>
    <xf numFmtId="0" fontId="4" fillId="6" borderId="9" xfId="0" applyFont="1" applyFill="1" applyBorder="1" applyAlignment="1">
      <alignment horizontal="right"/>
    </xf>
    <xf numFmtId="0" fontId="4" fillId="11" borderId="9" xfId="0" applyFont="1" applyFill="1" applyBorder="1" applyAlignment="1">
      <alignment horizontal="left"/>
    </xf>
    <xf numFmtId="0" fontId="4" fillId="18" borderId="9" xfId="0" applyFont="1" applyFill="1" applyBorder="1" applyAlignment="1">
      <alignment horizontal="left"/>
    </xf>
    <xf numFmtId="0" fontId="4" fillId="8" borderId="9" xfId="0" applyFont="1" applyFill="1" applyBorder="1" applyAlignment="1">
      <alignment horizontal="left"/>
    </xf>
    <xf numFmtId="0" fontId="4" fillId="9" borderId="9" xfId="0" applyFont="1" applyFill="1" applyBorder="1" applyAlignment="1">
      <alignment horizontal="left"/>
    </xf>
    <xf numFmtId="9" fontId="4" fillId="19" borderId="9" xfId="0" applyNumberFormat="1" applyFont="1" applyFill="1" applyBorder="1" applyAlignment="1">
      <alignment horizontal="left"/>
    </xf>
    <xf numFmtId="0" fontId="10" fillId="0" borderId="0" xfId="0" applyFont="1"/>
    <xf numFmtId="0" fontId="7" fillId="20" borderId="9" xfId="0" applyFont="1" applyFill="1" applyBorder="1"/>
    <xf numFmtId="0" fontId="7" fillId="14" borderId="9" xfId="0" applyFont="1" applyFill="1" applyBorder="1"/>
    <xf numFmtId="0" fontId="7" fillId="21" borderId="9" xfId="0" applyFont="1" applyFill="1" applyBorder="1"/>
    <xf numFmtId="165" fontId="12" fillId="17" borderId="4" xfId="0" applyNumberFormat="1" applyFont="1" applyFill="1" applyBorder="1"/>
    <xf numFmtId="165" fontId="17" fillId="22" borderId="4" xfId="0" applyNumberFormat="1" applyFont="1" applyFill="1" applyBorder="1"/>
    <xf numFmtId="165" fontId="18" fillId="11" borderId="4" xfId="0" applyNumberFormat="1" applyFont="1" applyFill="1" applyBorder="1"/>
    <xf numFmtId="165" fontId="18" fillId="23" borderId="4" xfId="0" applyNumberFormat="1" applyFont="1" applyFill="1" applyBorder="1"/>
    <xf numFmtId="0" fontId="2" fillId="24" borderId="9" xfId="0" applyFont="1" applyFill="1" applyBorder="1" applyAlignment="1">
      <alignment horizontal="right"/>
    </xf>
    <xf numFmtId="0" fontId="2" fillId="0" borderId="5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0" fillId="0" borderId="9" xfId="0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0" fillId="0" borderId="8" xfId="0" applyBorder="1"/>
    <xf numFmtId="0" fontId="9" fillId="0" borderId="11" xfId="0" applyFont="1" applyBorder="1" applyAlignment="1">
      <alignment horizontal="center"/>
    </xf>
    <xf numFmtId="0" fontId="9" fillId="0" borderId="12" xfId="0" applyFont="1" applyBorder="1" applyAlignment="1">
      <alignment horizontal="center"/>
    </xf>
    <xf numFmtId="0" fontId="4" fillId="0" borderId="9" xfId="0" applyFont="1" applyBorder="1" applyAlignment="1">
      <alignment horizontal="center" vertical="center" textRotation="255" wrapText="1"/>
    </xf>
    <xf numFmtId="0" fontId="2" fillId="0" borderId="9" xfId="0" applyFont="1" applyBorder="1" applyAlignment="1">
      <alignment horizontal="center" vertical="center" textRotation="255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/>
    </xf>
    <xf numFmtId="0" fontId="20" fillId="0" borderId="9" xfId="0" applyFont="1" applyBorder="1"/>
    <xf numFmtId="0" fontId="4" fillId="0" borderId="9" xfId="0" applyFont="1" applyBorder="1"/>
  </cellXfs>
  <cellStyles count="1">
    <cellStyle name="Normal" xfId="0" builtinId="0"/>
  </cellStyles>
  <dxfs count="57">
    <dxf>
      <fill>
        <patternFill>
          <bgColor rgb="FF92D050"/>
        </patternFill>
      </fill>
    </dxf>
    <dxf>
      <fill>
        <patternFill>
          <bgColor theme="5"/>
        </patternFill>
      </fill>
    </dxf>
    <dxf>
      <fill>
        <patternFill>
          <bgColor rgb="FF92D050"/>
        </patternFill>
      </fill>
    </dxf>
    <dxf>
      <fill>
        <patternFill>
          <bgColor theme="5"/>
        </patternFill>
      </fill>
    </dxf>
    <dxf>
      <fill>
        <patternFill>
          <bgColor rgb="FF92D050"/>
        </patternFill>
      </fill>
    </dxf>
    <dxf>
      <fill>
        <patternFill>
          <bgColor theme="5"/>
        </patternFill>
      </fill>
    </dxf>
    <dxf>
      <fill>
        <patternFill>
          <bgColor rgb="FF92D050"/>
        </patternFill>
      </fill>
    </dxf>
    <dxf>
      <fill>
        <patternFill>
          <bgColor theme="5"/>
        </patternFill>
      </fill>
    </dxf>
    <dxf>
      <fill>
        <patternFill>
          <bgColor rgb="FF92D050"/>
        </patternFill>
      </fill>
    </dxf>
    <dxf>
      <fill>
        <patternFill>
          <bgColor theme="5"/>
        </patternFill>
      </fill>
    </dxf>
    <dxf>
      <fill>
        <patternFill>
          <bgColor rgb="FF92D050"/>
        </patternFill>
      </fill>
    </dxf>
    <dxf>
      <fill>
        <patternFill>
          <bgColor theme="5"/>
        </patternFill>
      </fill>
    </dxf>
    <dxf>
      <fill>
        <patternFill>
          <bgColor rgb="FF92D050"/>
        </patternFill>
      </fill>
    </dxf>
    <dxf>
      <fill>
        <patternFill>
          <bgColor theme="5"/>
        </patternFill>
      </fill>
    </dxf>
    <dxf>
      <fill>
        <patternFill>
          <bgColor rgb="FF92D050"/>
        </patternFill>
      </fill>
    </dxf>
    <dxf>
      <fill>
        <patternFill>
          <bgColor theme="5"/>
        </patternFill>
      </fill>
    </dxf>
    <dxf>
      <fill>
        <patternFill>
          <bgColor rgb="FF92D050"/>
        </patternFill>
      </fill>
    </dxf>
    <dxf>
      <fill>
        <patternFill>
          <bgColor theme="5"/>
        </patternFill>
      </fill>
    </dxf>
    <dxf>
      <fill>
        <patternFill>
          <bgColor rgb="FF92D050"/>
        </patternFill>
      </fill>
    </dxf>
    <dxf>
      <fill>
        <patternFill>
          <bgColor theme="5"/>
        </patternFill>
      </fill>
    </dxf>
    <dxf>
      <fill>
        <patternFill>
          <bgColor rgb="FF92D050"/>
        </patternFill>
      </fill>
    </dxf>
    <dxf>
      <fill>
        <patternFill>
          <bgColor theme="5"/>
        </patternFill>
      </fill>
    </dxf>
    <dxf>
      <fill>
        <patternFill>
          <bgColor rgb="FF92D050"/>
        </patternFill>
      </fill>
    </dxf>
    <dxf>
      <fill>
        <patternFill>
          <bgColor theme="5"/>
        </patternFill>
      </fill>
    </dxf>
    <dxf>
      <fill>
        <patternFill>
          <bgColor rgb="FF92D050"/>
        </patternFill>
      </fill>
    </dxf>
    <dxf>
      <fill>
        <patternFill>
          <bgColor theme="5"/>
        </patternFill>
      </fill>
    </dxf>
    <dxf>
      <fill>
        <patternFill>
          <bgColor rgb="FF92D050"/>
        </patternFill>
      </fill>
    </dxf>
    <dxf>
      <fill>
        <patternFill>
          <bgColor theme="5"/>
        </patternFill>
      </fill>
    </dxf>
    <dxf>
      <fill>
        <patternFill>
          <bgColor rgb="FF92D050"/>
        </patternFill>
      </fill>
    </dxf>
    <dxf>
      <fill>
        <patternFill>
          <bgColor theme="5"/>
        </patternFill>
      </fill>
    </dxf>
    <dxf>
      <fill>
        <patternFill>
          <bgColor rgb="FF92D050"/>
        </patternFill>
      </fill>
    </dxf>
    <dxf>
      <fill>
        <patternFill>
          <bgColor theme="5"/>
        </patternFill>
      </fill>
    </dxf>
    <dxf>
      <fill>
        <patternFill>
          <bgColor rgb="FF92D050"/>
        </patternFill>
      </fill>
    </dxf>
    <dxf>
      <fill>
        <patternFill>
          <bgColor theme="5"/>
        </patternFill>
      </fill>
    </dxf>
    <dxf>
      <fill>
        <patternFill>
          <bgColor rgb="FF92D050"/>
        </patternFill>
      </fill>
    </dxf>
    <dxf>
      <fill>
        <patternFill>
          <bgColor theme="5"/>
        </patternFill>
      </fill>
    </dxf>
    <dxf>
      <fill>
        <patternFill>
          <bgColor rgb="FF92D050"/>
        </patternFill>
      </fill>
    </dxf>
    <dxf>
      <fill>
        <patternFill>
          <bgColor theme="5"/>
        </patternFill>
      </fill>
    </dxf>
    <dxf>
      <fill>
        <patternFill>
          <bgColor rgb="FF92D050"/>
        </patternFill>
      </fill>
    </dxf>
    <dxf>
      <fill>
        <patternFill>
          <bgColor theme="5"/>
        </patternFill>
      </fill>
    </dxf>
    <dxf>
      <fill>
        <patternFill>
          <bgColor rgb="FF92D050"/>
        </patternFill>
      </fill>
    </dxf>
    <dxf>
      <fill>
        <patternFill>
          <bgColor theme="5"/>
        </patternFill>
      </fill>
    </dxf>
    <dxf>
      <fill>
        <patternFill>
          <bgColor rgb="FF92D050"/>
        </patternFill>
      </fill>
    </dxf>
    <dxf>
      <fill>
        <patternFill>
          <bgColor theme="5"/>
        </patternFill>
      </fill>
    </dxf>
    <dxf>
      <fill>
        <patternFill>
          <bgColor rgb="FF92D050"/>
        </patternFill>
      </fill>
    </dxf>
    <dxf>
      <fill>
        <patternFill>
          <bgColor theme="5"/>
        </patternFill>
      </fill>
    </dxf>
    <dxf>
      <fill>
        <patternFill>
          <bgColor rgb="FF92D050"/>
        </patternFill>
      </fill>
    </dxf>
    <dxf>
      <fill>
        <patternFill>
          <bgColor theme="5"/>
        </patternFill>
      </fill>
    </dxf>
    <dxf>
      <fill>
        <patternFill>
          <bgColor rgb="FF92D050"/>
        </patternFill>
      </fill>
    </dxf>
    <dxf>
      <fill>
        <patternFill>
          <bgColor theme="5"/>
        </patternFill>
      </fill>
    </dxf>
    <dxf>
      <fill>
        <patternFill>
          <bgColor rgb="FF92D050"/>
        </patternFill>
      </fill>
    </dxf>
    <dxf>
      <fill>
        <patternFill>
          <bgColor theme="5"/>
        </patternFill>
      </fill>
    </dxf>
    <dxf>
      <fill>
        <patternFill>
          <bgColor rgb="FF92D050"/>
        </patternFill>
      </fill>
    </dxf>
    <dxf>
      <fill>
        <patternFill>
          <bgColor theme="5"/>
        </patternFill>
      </fill>
    </dxf>
    <dxf>
      <fill>
        <patternFill>
          <bgColor theme="7"/>
        </patternFill>
      </fill>
    </dxf>
    <dxf>
      <fill>
        <patternFill>
          <bgColor rgb="FF92D050"/>
        </patternFill>
      </fill>
    </dxf>
    <dxf>
      <fill>
        <patternFill>
          <bgColor theme="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customschemas.google.com/relationships/workbookmetadata" Target="metadata"/><Relationship Id="rId10" Type="http://schemas.openxmlformats.org/officeDocument/2006/relationships/calcChain" Target="calcChain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</sheetPr>
  <dimension ref="A2:V61"/>
  <sheetViews>
    <sheetView tabSelected="1" workbookViewId="0">
      <selection activeCell="K13" sqref="K13"/>
    </sheetView>
  </sheetViews>
  <sheetFormatPr baseColWidth="10" defaultColWidth="12.5703125" defaultRowHeight="15" customHeight="1" x14ac:dyDescent="0.2"/>
  <cols>
    <col min="3" max="3" width="20.28515625" bestFit="1" customWidth="1"/>
    <col min="5" max="5" width="15.140625" bestFit="1" customWidth="1"/>
    <col min="6" max="6" width="16.85546875" customWidth="1"/>
    <col min="8" max="8" width="14.7109375" customWidth="1"/>
    <col min="9" max="9" width="64" bestFit="1" customWidth="1"/>
    <col min="12" max="12" width="16.5703125" customWidth="1"/>
    <col min="13" max="13" width="16.140625" customWidth="1"/>
  </cols>
  <sheetData>
    <row r="2" spans="1:22" ht="45" x14ac:dyDescent="0.25">
      <c r="A2" s="6"/>
      <c r="B2" s="26" t="s">
        <v>12</v>
      </c>
      <c r="C2" s="26" t="s">
        <v>59</v>
      </c>
      <c r="D2" s="26" t="s">
        <v>13</v>
      </c>
      <c r="E2" s="26" t="s">
        <v>7</v>
      </c>
      <c r="F2" s="26" t="s">
        <v>14</v>
      </c>
      <c r="G2" s="26" t="s">
        <v>15</v>
      </c>
      <c r="H2" s="26" t="s">
        <v>64</v>
      </c>
      <c r="I2" s="26" t="s">
        <v>47</v>
      </c>
      <c r="J2" s="26" t="s">
        <v>16</v>
      </c>
      <c r="K2" s="26" t="s">
        <v>36</v>
      </c>
      <c r="L2" s="26" t="s">
        <v>66</v>
      </c>
      <c r="M2" s="26" t="s">
        <v>67</v>
      </c>
      <c r="O2" s="70" t="s">
        <v>63</v>
      </c>
      <c r="P2" s="57"/>
      <c r="Q2" s="57"/>
      <c r="R2" s="57"/>
      <c r="S2" s="57"/>
      <c r="T2" s="57"/>
      <c r="U2" s="57"/>
      <c r="V2" s="57"/>
    </row>
    <row r="3" spans="1:22" ht="30" customHeight="1" x14ac:dyDescent="0.2">
      <c r="A3" s="61" t="s">
        <v>35</v>
      </c>
      <c r="B3" s="8">
        <v>1</v>
      </c>
      <c r="C3" s="8" t="s">
        <v>62</v>
      </c>
      <c r="D3" s="13" t="s">
        <v>19</v>
      </c>
      <c r="E3" s="9">
        <v>45078</v>
      </c>
      <c r="F3" s="8" t="s">
        <v>56</v>
      </c>
      <c r="G3" s="8" t="s">
        <v>46</v>
      </c>
      <c r="H3" s="33" t="s">
        <v>46</v>
      </c>
      <c r="I3" s="71"/>
      <c r="J3" s="15" t="s">
        <v>45</v>
      </c>
      <c r="K3" s="17" t="s">
        <v>57</v>
      </c>
      <c r="L3" s="17"/>
      <c r="M3" s="17"/>
      <c r="O3" s="70" t="s">
        <v>58</v>
      </c>
      <c r="P3" s="70"/>
      <c r="Q3" s="70"/>
      <c r="R3" s="70"/>
      <c r="S3" s="70"/>
      <c r="T3" s="70"/>
      <c r="U3" s="70"/>
      <c r="V3" s="70"/>
    </row>
    <row r="4" spans="1:22" ht="30" customHeight="1" x14ac:dyDescent="0.2">
      <c r="A4" s="62"/>
      <c r="B4" s="8">
        <v>2</v>
      </c>
      <c r="C4" s="8" t="s">
        <v>62</v>
      </c>
      <c r="D4" s="13" t="s">
        <v>20</v>
      </c>
      <c r="E4" s="9">
        <v>45079</v>
      </c>
      <c r="F4" s="8" t="s">
        <v>56</v>
      </c>
      <c r="G4" s="8" t="s">
        <v>46</v>
      </c>
      <c r="H4" s="33" t="s">
        <v>46</v>
      </c>
      <c r="I4" s="8"/>
      <c r="J4" s="15" t="s">
        <v>45</v>
      </c>
      <c r="K4" s="17" t="s">
        <v>57</v>
      </c>
      <c r="L4" s="17"/>
      <c r="M4" s="17"/>
      <c r="O4" s="56" t="s">
        <v>60</v>
      </c>
      <c r="P4" s="56"/>
      <c r="Q4" s="57"/>
      <c r="R4" s="57"/>
      <c r="S4" s="57"/>
      <c r="T4" s="57"/>
      <c r="U4" s="57"/>
      <c r="V4" s="57"/>
    </row>
    <row r="5" spans="1:22" ht="22.5" customHeight="1" x14ac:dyDescent="0.2">
      <c r="A5" s="62"/>
      <c r="B5" s="8">
        <v>3</v>
      </c>
      <c r="C5" s="8" t="s">
        <v>62</v>
      </c>
      <c r="D5" s="13" t="s">
        <v>21</v>
      </c>
      <c r="E5" s="9">
        <v>45080</v>
      </c>
      <c r="F5" s="8" t="s">
        <v>56</v>
      </c>
      <c r="G5" s="8" t="s">
        <v>46</v>
      </c>
      <c r="H5" s="33" t="s">
        <v>46</v>
      </c>
      <c r="I5" s="72"/>
      <c r="J5" s="15" t="s">
        <v>45</v>
      </c>
      <c r="K5" s="17" t="s">
        <v>57</v>
      </c>
      <c r="L5" s="17"/>
      <c r="M5" s="17"/>
      <c r="O5" s="7" t="s">
        <v>61</v>
      </c>
      <c r="P5" s="7">
        <f>SUM(COUNTIF(C3:C32,"Si"))</f>
        <v>0</v>
      </c>
      <c r="Q5" s="57"/>
      <c r="R5" s="57"/>
      <c r="S5" s="57"/>
      <c r="T5" s="57"/>
      <c r="U5" s="57"/>
      <c r="V5" s="57"/>
    </row>
    <row r="6" spans="1:22" ht="21.75" customHeight="1" x14ac:dyDescent="0.2">
      <c r="A6" s="62"/>
      <c r="B6" s="8">
        <v>4</v>
      </c>
      <c r="C6" s="8" t="s">
        <v>62</v>
      </c>
      <c r="D6" s="13" t="s">
        <v>22</v>
      </c>
      <c r="E6" s="9">
        <v>45081</v>
      </c>
      <c r="F6" s="8" t="s">
        <v>56</v>
      </c>
      <c r="G6" s="8" t="s">
        <v>46</v>
      </c>
      <c r="H6" s="33" t="s">
        <v>46</v>
      </c>
      <c r="I6" s="8"/>
      <c r="J6" s="15" t="s">
        <v>45</v>
      </c>
      <c r="K6" s="17" t="s">
        <v>57</v>
      </c>
      <c r="L6" s="17"/>
      <c r="M6" s="17"/>
      <c r="O6" s="7" t="s">
        <v>62</v>
      </c>
      <c r="P6" s="7">
        <f>SUM(COUNTIF(C3:C32,"No"))</f>
        <v>30</v>
      </c>
      <c r="Q6" s="57"/>
      <c r="R6" s="57"/>
      <c r="S6" s="57"/>
      <c r="T6" s="57"/>
      <c r="U6" s="57"/>
      <c r="V6" s="57"/>
    </row>
    <row r="7" spans="1:22" ht="20.25" customHeight="1" x14ac:dyDescent="0.2">
      <c r="A7" s="62"/>
      <c r="B7" s="8">
        <v>5</v>
      </c>
      <c r="C7" s="8" t="s">
        <v>62</v>
      </c>
      <c r="D7" s="13" t="s">
        <v>23</v>
      </c>
      <c r="E7" s="9">
        <v>45082</v>
      </c>
      <c r="F7" s="8" t="s">
        <v>56</v>
      </c>
      <c r="G7" s="8" t="s">
        <v>46</v>
      </c>
      <c r="H7" s="33" t="s">
        <v>46</v>
      </c>
      <c r="I7" s="11"/>
      <c r="J7" s="15" t="s">
        <v>45</v>
      </c>
      <c r="K7" s="17" t="s">
        <v>57</v>
      </c>
      <c r="L7" s="17"/>
      <c r="M7" s="17"/>
      <c r="O7" s="1"/>
      <c r="P7" s="1"/>
      <c r="Q7" s="1"/>
      <c r="R7" s="1"/>
      <c r="S7" s="55"/>
      <c r="T7" s="55"/>
      <c r="U7" s="55"/>
    </row>
    <row r="8" spans="1:22" ht="21" customHeight="1" x14ac:dyDescent="0.2">
      <c r="A8" s="62"/>
      <c r="B8" s="8">
        <v>6</v>
      </c>
      <c r="C8" s="8" t="s">
        <v>62</v>
      </c>
      <c r="D8" s="13" t="s">
        <v>24</v>
      </c>
      <c r="E8" s="9">
        <v>45083</v>
      </c>
      <c r="F8" s="8" t="s">
        <v>56</v>
      </c>
      <c r="G8" s="8" t="s">
        <v>46</v>
      </c>
      <c r="H8" s="33" t="s">
        <v>46</v>
      </c>
      <c r="I8" s="8"/>
      <c r="J8" s="15" t="s">
        <v>45</v>
      </c>
      <c r="K8" s="17" t="s">
        <v>57</v>
      </c>
      <c r="L8" s="17"/>
      <c r="M8" s="17"/>
      <c r="S8" s="58"/>
      <c r="T8" s="58"/>
      <c r="U8" s="58"/>
    </row>
    <row r="9" spans="1:22" ht="22.5" customHeight="1" x14ac:dyDescent="0.2">
      <c r="A9" s="62"/>
      <c r="B9" s="8">
        <v>7</v>
      </c>
      <c r="C9" s="8" t="s">
        <v>62</v>
      </c>
      <c r="D9" s="13" t="s">
        <v>17</v>
      </c>
      <c r="E9" s="9">
        <v>45084</v>
      </c>
      <c r="F9" s="8" t="s">
        <v>56</v>
      </c>
      <c r="G9" s="8" t="s">
        <v>46</v>
      </c>
      <c r="H9" s="33" t="s">
        <v>46</v>
      </c>
      <c r="I9" s="11"/>
      <c r="J9" s="15" t="s">
        <v>45</v>
      </c>
      <c r="K9" s="17" t="s">
        <v>57</v>
      </c>
      <c r="L9" s="17"/>
      <c r="M9" s="17"/>
      <c r="P9" s="2" t="s">
        <v>0</v>
      </c>
      <c r="Q9" s="2" t="s">
        <v>1</v>
      </c>
      <c r="R9" s="2" t="s">
        <v>2</v>
      </c>
      <c r="S9" s="3" t="s">
        <v>3</v>
      </c>
      <c r="T9" s="4" t="s">
        <v>4</v>
      </c>
      <c r="U9" s="5" t="s">
        <v>5</v>
      </c>
      <c r="V9" s="2" t="s">
        <v>6</v>
      </c>
    </row>
    <row r="10" spans="1:22" ht="24.75" customHeight="1" x14ac:dyDescent="0.2">
      <c r="A10" s="61" t="s">
        <v>37</v>
      </c>
      <c r="B10" s="8">
        <v>8</v>
      </c>
      <c r="C10" s="8" t="s">
        <v>62</v>
      </c>
      <c r="D10" s="53" t="s">
        <v>25</v>
      </c>
      <c r="E10" s="9">
        <v>45085</v>
      </c>
      <c r="F10" s="8" t="s">
        <v>56</v>
      </c>
      <c r="G10" s="8" t="s">
        <v>46</v>
      </c>
      <c r="H10" s="33" t="s">
        <v>46</v>
      </c>
      <c r="I10" s="8"/>
      <c r="J10" s="15" t="s">
        <v>45</v>
      </c>
      <c r="K10" s="17" t="s">
        <v>57</v>
      </c>
      <c r="L10" s="17"/>
      <c r="M10" s="17"/>
      <c r="O10" s="2" t="s">
        <v>7</v>
      </c>
      <c r="P10" s="51">
        <f>E3</f>
        <v>45078</v>
      </c>
      <c r="Q10" s="51">
        <f>E4</f>
        <v>45079</v>
      </c>
      <c r="R10" s="51">
        <f>E5</f>
        <v>45080</v>
      </c>
      <c r="S10" s="51">
        <f>E6</f>
        <v>45081</v>
      </c>
      <c r="T10" s="51">
        <f>E7</f>
        <v>45082</v>
      </c>
      <c r="U10" s="51">
        <f>E8</f>
        <v>45083</v>
      </c>
      <c r="V10" s="51">
        <f>E9</f>
        <v>45084</v>
      </c>
    </row>
    <row r="11" spans="1:22" ht="26.25" customHeight="1" x14ac:dyDescent="0.2">
      <c r="A11" s="62"/>
      <c r="B11" s="8">
        <v>9</v>
      </c>
      <c r="C11" s="8" t="s">
        <v>62</v>
      </c>
      <c r="D11" s="53" t="s">
        <v>20</v>
      </c>
      <c r="E11" s="9">
        <v>45086</v>
      </c>
      <c r="F11" s="8" t="s">
        <v>56</v>
      </c>
      <c r="G11" s="8" t="s">
        <v>46</v>
      </c>
      <c r="H11" s="33" t="s">
        <v>46</v>
      </c>
      <c r="I11" s="7"/>
      <c r="J11" s="15" t="s">
        <v>45</v>
      </c>
      <c r="K11" s="17" t="s">
        <v>57</v>
      </c>
      <c r="L11" s="17"/>
      <c r="M11" s="17"/>
      <c r="O11" s="65" t="s">
        <v>8</v>
      </c>
      <c r="P11" s="54" t="str">
        <f>C3</f>
        <v>No</v>
      </c>
      <c r="Q11" s="54" t="str">
        <f>C4</f>
        <v>No</v>
      </c>
      <c r="R11" s="54" t="str">
        <f>C5</f>
        <v>No</v>
      </c>
      <c r="S11" s="54" t="str">
        <f>C6</f>
        <v>No</v>
      </c>
      <c r="T11" s="54" t="str">
        <f>C7</f>
        <v>No</v>
      </c>
      <c r="U11" s="54" t="str">
        <f>C8</f>
        <v>No</v>
      </c>
      <c r="V11" s="54" t="str">
        <f>C9</f>
        <v>No</v>
      </c>
    </row>
    <row r="12" spans="1:22" ht="23.25" customHeight="1" x14ac:dyDescent="0.2">
      <c r="A12" s="62"/>
      <c r="B12" s="8">
        <v>10</v>
      </c>
      <c r="C12" s="8" t="s">
        <v>62</v>
      </c>
      <c r="D12" s="53" t="s">
        <v>21</v>
      </c>
      <c r="E12" s="9">
        <v>45087</v>
      </c>
      <c r="F12" s="8" t="s">
        <v>56</v>
      </c>
      <c r="G12" s="8" t="s">
        <v>46</v>
      </c>
      <c r="H12" s="33" t="s">
        <v>46</v>
      </c>
      <c r="I12" s="11"/>
      <c r="J12" s="15" t="s">
        <v>45</v>
      </c>
      <c r="K12" s="17" t="s">
        <v>57</v>
      </c>
      <c r="L12" s="17"/>
      <c r="M12" s="17"/>
      <c r="O12" s="68"/>
      <c r="P12" s="63"/>
      <c r="Q12" s="63"/>
      <c r="R12" s="63"/>
      <c r="S12" s="63"/>
      <c r="T12" s="63"/>
      <c r="U12" s="63"/>
      <c r="V12" s="63"/>
    </row>
    <row r="13" spans="1:22" ht="25.5" customHeight="1" x14ac:dyDescent="0.2">
      <c r="A13" s="62"/>
      <c r="B13" s="8">
        <v>11</v>
      </c>
      <c r="C13" s="8" t="s">
        <v>62</v>
      </c>
      <c r="D13" s="53" t="s">
        <v>22</v>
      </c>
      <c r="E13" s="9">
        <v>45088</v>
      </c>
      <c r="F13" s="8" t="s">
        <v>56</v>
      </c>
      <c r="G13" s="8" t="s">
        <v>46</v>
      </c>
      <c r="H13" s="33" t="s">
        <v>46</v>
      </c>
      <c r="I13" s="8"/>
      <c r="J13" s="15" t="s">
        <v>45</v>
      </c>
      <c r="K13" s="17" t="s">
        <v>57</v>
      </c>
      <c r="L13" s="17"/>
      <c r="M13" s="17"/>
      <c r="O13" s="68"/>
      <c r="P13" s="63"/>
      <c r="Q13" s="63"/>
      <c r="R13" s="63"/>
      <c r="S13" s="63"/>
      <c r="T13" s="63"/>
      <c r="U13" s="63"/>
      <c r="V13" s="63"/>
    </row>
    <row r="14" spans="1:22" ht="22.5" customHeight="1" x14ac:dyDescent="0.2">
      <c r="A14" s="62"/>
      <c r="B14" s="8">
        <v>12</v>
      </c>
      <c r="C14" s="8" t="s">
        <v>62</v>
      </c>
      <c r="D14" s="53" t="s">
        <v>23</v>
      </c>
      <c r="E14" s="9">
        <v>45089</v>
      </c>
      <c r="F14" s="8" t="s">
        <v>56</v>
      </c>
      <c r="G14" s="8" t="s">
        <v>46</v>
      </c>
      <c r="H14" s="33" t="s">
        <v>46</v>
      </c>
      <c r="I14" s="8"/>
      <c r="J14" s="15" t="s">
        <v>45</v>
      </c>
      <c r="K14" s="17" t="s">
        <v>57</v>
      </c>
      <c r="L14" s="17"/>
      <c r="M14" s="17"/>
      <c r="O14" s="69"/>
      <c r="P14" s="64"/>
      <c r="Q14" s="64"/>
      <c r="R14" s="64"/>
      <c r="S14" s="64"/>
      <c r="T14" s="64"/>
      <c r="U14" s="64"/>
      <c r="V14" s="64"/>
    </row>
    <row r="15" spans="1:22" ht="22.5" customHeight="1" x14ac:dyDescent="0.2">
      <c r="A15" s="62"/>
      <c r="B15" s="8">
        <v>13</v>
      </c>
      <c r="C15" s="8" t="s">
        <v>62</v>
      </c>
      <c r="D15" s="53" t="s">
        <v>24</v>
      </c>
      <c r="E15" s="9">
        <v>45090</v>
      </c>
      <c r="F15" s="8" t="s">
        <v>56</v>
      </c>
      <c r="G15" s="8" t="s">
        <v>46</v>
      </c>
      <c r="H15" s="33" t="s">
        <v>46</v>
      </c>
      <c r="I15" s="8"/>
      <c r="J15" s="15" t="s">
        <v>45</v>
      </c>
      <c r="K15" s="17" t="s">
        <v>57</v>
      </c>
      <c r="L15" s="17"/>
      <c r="M15" s="17"/>
      <c r="O15" s="2" t="s">
        <v>7</v>
      </c>
      <c r="P15" s="52">
        <f>E10</f>
        <v>45085</v>
      </c>
      <c r="Q15" s="52">
        <f>E11</f>
        <v>45086</v>
      </c>
      <c r="R15" s="52">
        <f>E12</f>
        <v>45087</v>
      </c>
      <c r="S15" s="52">
        <f>E13</f>
        <v>45088</v>
      </c>
      <c r="T15" s="52">
        <f>E14</f>
        <v>45089</v>
      </c>
      <c r="U15" s="52">
        <f>E15</f>
        <v>45090</v>
      </c>
      <c r="V15" s="52">
        <f>E16</f>
        <v>45091</v>
      </c>
    </row>
    <row r="16" spans="1:22" ht="21" customHeight="1" x14ac:dyDescent="0.2">
      <c r="A16" s="62"/>
      <c r="B16" s="8">
        <v>14</v>
      </c>
      <c r="C16" s="8" t="s">
        <v>62</v>
      </c>
      <c r="D16" s="53" t="s">
        <v>17</v>
      </c>
      <c r="E16" s="9">
        <v>45091</v>
      </c>
      <c r="F16" s="8" t="s">
        <v>56</v>
      </c>
      <c r="G16" s="8" t="s">
        <v>46</v>
      </c>
      <c r="H16" s="33" t="s">
        <v>46</v>
      </c>
      <c r="I16" s="11"/>
      <c r="J16" s="15" t="s">
        <v>45</v>
      </c>
      <c r="K16" s="17" t="s">
        <v>57</v>
      </c>
      <c r="L16" s="17"/>
      <c r="M16" s="17"/>
      <c r="O16" s="65" t="s">
        <v>9</v>
      </c>
      <c r="P16" s="54" t="str">
        <f>C10</f>
        <v>No</v>
      </c>
      <c r="Q16" s="54" t="str">
        <f>C11</f>
        <v>No</v>
      </c>
      <c r="R16" s="54" t="str">
        <f>C12</f>
        <v>No</v>
      </c>
      <c r="S16" s="54" t="str">
        <f>C13</f>
        <v>No</v>
      </c>
      <c r="T16" s="54" t="str">
        <f>C14</f>
        <v>No</v>
      </c>
      <c r="U16" s="54" t="str">
        <f>C15</f>
        <v>No</v>
      </c>
      <c r="V16" s="54" t="str">
        <f>C16</f>
        <v>No</v>
      </c>
    </row>
    <row r="17" spans="1:22" ht="21.75" customHeight="1" x14ac:dyDescent="0.2">
      <c r="A17" s="61" t="s">
        <v>38</v>
      </c>
      <c r="B17" s="8">
        <v>15</v>
      </c>
      <c r="C17" s="8" t="s">
        <v>62</v>
      </c>
      <c r="D17" s="14" t="s">
        <v>25</v>
      </c>
      <c r="E17" s="9">
        <v>45092</v>
      </c>
      <c r="F17" s="8" t="s">
        <v>56</v>
      </c>
      <c r="G17" s="8" t="s">
        <v>46</v>
      </c>
      <c r="H17" s="33" t="s">
        <v>46</v>
      </c>
      <c r="I17" s="8"/>
      <c r="J17" s="15" t="s">
        <v>45</v>
      </c>
      <c r="K17" s="17" t="s">
        <v>57</v>
      </c>
      <c r="L17" s="17"/>
      <c r="M17" s="17"/>
      <c r="O17" s="68"/>
      <c r="P17" s="63"/>
      <c r="Q17" s="63"/>
      <c r="R17" s="63"/>
      <c r="S17" s="63"/>
      <c r="T17" s="63"/>
      <c r="U17" s="63"/>
      <c r="V17" s="63"/>
    </row>
    <row r="18" spans="1:22" ht="26.25" customHeight="1" x14ac:dyDescent="0.2">
      <c r="A18" s="62"/>
      <c r="B18" s="8">
        <v>16</v>
      </c>
      <c r="C18" s="8" t="s">
        <v>62</v>
      </c>
      <c r="D18" s="14" t="s">
        <v>20</v>
      </c>
      <c r="E18" s="9">
        <v>45093</v>
      </c>
      <c r="F18" s="8" t="s">
        <v>56</v>
      </c>
      <c r="G18" s="8" t="s">
        <v>46</v>
      </c>
      <c r="H18" s="33" t="s">
        <v>46</v>
      </c>
      <c r="I18" s="8"/>
      <c r="J18" s="15" t="s">
        <v>45</v>
      </c>
      <c r="K18" s="17" t="s">
        <v>57</v>
      </c>
      <c r="L18" s="17"/>
      <c r="M18" s="17"/>
      <c r="O18" s="68"/>
      <c r="P18" s="63"/>
      <c r="Q18" s="63"/>
      <c r="R18" s="63"/>
      <c r="S18" s="63"/>
      <c r="T18" s="63"/>
      <c r="U18" s="63"/>
      <c r="V18" s="63"/>
    </row>
    <row r="19" spans="1:22" ht="21.75" customHeight="1" x14ac:dyDescent="0.2">
      <c r="A19" s="62"/>
      <c r="B19" s="8">
        <v>17</v>
      </c>
      <c r="C19" s="8" t="s">
        <v>62</v>
      </c>
      <c r="D19" s="14" t="s">
        <v>21</v>
      </c>
      <c r="E19" s="9">
        <v>45094</v>
      </c>
      <c r="F19" s="8" t="s">
        <v>56</v>
      </c>
      <c r="G19" s="8" t="s">
        <v>46</v>
      </c>
      <c r="H19" s="33" t="s">
        <v>46</v>
      </c>
      <c r="I19" s="11"/>
      <c r="J19" s="15" t="s">
        <v>45</v>
      </c>
      <c r="K19" s="17" t="s">
        <v>57</v>
      </c>
      <c r="L19" s="17"/>
      <c r="M19" s="17"/>
      <c r="O19" s="69"/>
      <c r="P19" s="64"/>
      <c r="Q19" s="64"/>
      <c r="R19" s="64"/>
      <c r="S19" s="64"/>
      <c r="T19" s="64"/>
      <c r="U19" s="64"/>
      <c r="V19" s="64"/>
    </row>
    <row r="20" spans="1:22" ht="21.75" customHeight="1" x14ac:dyDescent="0.2">
      <c r="A20" s="62"/>
      <c r="B20" s="8">
        <v>18</v>
      </c>
      <c r="C20" s="8" t="s">
        <v>62</v>
      </c>
      <c r="D20" s="14" t="s">
        <v>22</v>
      </c>
      <c r="E20" s="9">
        <v>45095</v>
      </c>
      <c r="F20" s="8" t="s">
        <v>56</v>
      </c>
      <c r="G20" s="8" t="s">
        <v>46</v>
      </c>
      <c r="H20" s="33" t="s">
        <v>46</v>
      </c>
      <c r="I20" s="8"/>
      <c r="J20" s="15" t="s">
        <v>45</v>
      </c>
      <c r="K20" s="17" t="s">
        <v>57</v>
      </c>
      <c r="L20" s="17"/>
      <c r="M20" s="17"/>
      <c r="O20" s="2" t="s">
        <v>7</v>
      </c>
      <c r="P20" s="50">
        <f>E17</f>
        <v>45092</v>
      </c>
      <c r="Q20" s="50">
        <f>E18</f>
        <v>45093</v>
      </c>
      <c r="R20" s="50">
        <f>E19</f>
        <v>45094</v>
      </c>
      <c r="S20" s="50">
        <f>E20</f>
        <v>45095</v>
      </c>
      <c r="T20" s="50">
        <f>E21</f>
        <v>45096</v>
      </c>
      <c r="U20" s="50">
        <f>E22</f>
        <v>45097</v>
      </c>
      <c r="V20" s="50">
        <f>E23</f>
        <v>45098</v>
      </c>
    </row>
    <row r="21" spans="1:22" ht="26.25" customHeight="1" x14ac:dyDescent="0.2">
      <c r="A21" s="62"/>
      <c r="B21" s="8">
        <v>19</v>
      </c>
      <c r="C21" s="8" t="s">
        <v>62</v>
      </c>
      <c r="D21" s="14" t="s">
        <v>23</v>
      </c>
      <c r="E21" s="9">
        <v>45096</v>
      </c>
      <c r="F21" s="8" t="s">
        <v>56</v>
      </c>
      <c r="G21" s="8" t="s">
        <v>46</v>
      </c>
      <c r="H21" s="33" t="s">
        <v>46</v>
      </c>
      <c r="I21" s="8"/>
      <c r="J21" s="15" t="s">
        <v>45</v>
      </c>
      <c r="K21" s="17" t="s">
        <v>57</v>
      </c>
      <c r="L21" s="17"/>
      <c r="M21" s="17"/>
      <c r="O21" s="65" t="s">
        <v>10</v>
      </c>
      <c r="P21" s="54" t="str">
        <f>C17</f>
        <v>No</v>
      </c>
      <c r="Q21" s="54" t="str">
        <f>C18</f>
        <v>No</v>
      </c>
      <c r="R21" s="54" t="str">
        <f>C19</f>
        <v>No</v>
      </c>
      <c r="S21" s="54" t="str">
        <f>C20</f>
        <v>No</v>
      </c>
      <c r="T21" s="54" t="str">
        <f>C21</f>
        <v>No</v>
      </c>
      <c r="U21" s="54" t="str">
        <f>C22</f>
        <v>No</v>
      </c>
      <c r="V21" s="54" t="str">
        <f>C23</f>
        <v>No</v>
      </c>
    </row>
    <row r="22" spans="1:22" ht="26.25" customHeight="1" x14ac:dyDescent="0.2">
      <c r="A22" s="62"/>
      <c r="B22" s="8">
        <v>20</v>
      </c>
      <c r="C22" s="8" t="s">
        <v>62</v>
      </c>
      <c r="D22" s="14" t="s">
        <v>24</v>
      </c>
      <c r="E22" s="9">
        <v>45097</v>
      </c>
      <c r="F22" s="8" t="s">
        <v>56</v>
      </c>
      <c r="G22" s="8" t="s">
        <v>46</v>
      </c>
      <c r="H22" s="33" t="s">
        <v>46</v>
      </c>
      <c r="I22" s="8"/>
      <c r="J22" s="15" t="s">
        <v>45</v>
      </c>
      <c r="K22" s="17" t="s">
        <v>57</v>
      </c>
      <c r="L22" s="17"/>
      <c r="M22" s="17"/>
      <c r="O22" s="68"/>
      <c r="P22" s="63"/>
      <c r="Q22" s="63"/>
      <c r="R22" s="63"/>
      <c r="S22" s="63"/>
      <c r="T22" s="63"/>
      <c r="U22" s="63"/>
      <c r="V22" s="63"/>
    </row>
    <row r="23" spans="1:22" ht="21.75" customHeight="1" x14ac:dyDescent="0.2">
      <c r="A23" s="62"/>
      <c r="B23" s="8">
        <v>21</v>
      </c>
      <c r="C23" s="8" t="s">
        <v>62</v>
      </c>
      <c r="D23" s="14" t="s">
        <v>17</v>
      </c>
      <c r="E23" s="9">
        <v>45098</v>
      </c>
      <c r="F23" s="8" t="s">
        <v>56</v>
      </c>
      <c r="G23" s="8" t="s">
        <v>46</v>
      </c>
      <c r="H23" s="33" t="s">
        <v>46</v>
      </c>
      <c r="I23" s="8"/>
      <c r="J23" s="15" t="s">
        <v>45</v>
      </c>
      <c r="K23" s="17" t="s">
        <v>57</v>
      </c>
      <c r="L23" s="17"/>
      <c r="M23" s="17"/>
      <c r="O23" s="68"/>
      <c r="P23" s="63"/>
      <c r="Q23" s="63"/>
      <c r="R23" s="63"/>
      <c r="S23" s="63"/>
      <c r="T23" s="63"/>
      <c r="U23" s="63"/>
      <c r="V23" s="63"/>
    </row>
    <row r="24" spans="1:22" ht="26.25" customHeight="1" x14ac:dyDescent="0.2">
      <c r="A24" s="61" t="s">
        <v>39</v>
      </c>
      <c r="B24" s="8">
        <v>22</v>
      </c>
      <c r="C24" s="8" t="s">
        <v>62</v>
      </c>
      <c r="D24" s="35" t="s">
        <v>25</v>
      </c>
      <c r="E24" s="9">
        <v>45099</v>
      </c>
      <c r="F24" s="8" t="s">
        <v>56</v>
      </c>
      <c r="G24" s="8" t="s">
        <v>46</v>
      </c>
      <c r="H24" s="33" t="s">
        <v>46</v>
      </c>
      <c r="I24" s="8"/>
      <c r="J24" s="15" t="s">
        <v>45</v>
      </c>
      <c r="K24" s="17" t="s">
        <v>57</v>
      </c>
      <c r="L24" s="17"/>
      <c r="M24" s="17"/>
      <c r="O24" s="69"/>
      <c r="P24" s="64"/>
      <c r="Q24" s="64"/>
      <c r="R24" s="64"/>
      <c r="S24" s="64"/>
      <c r="T24" s="64"/>
      <c r="U24" s="64"/>
      <c r="V24" s="64"/>
    </row>
    <row r="25" spans="1:22" ht="24" customHeight="1" x14ac:dyDescent="0.2">
      <c r="A25" s="62"/>
      <c r="B25" s="8">
        <v>23</v>
      </c>
      <c r="C25" s="8" t="s">
        <v>62</v>
      </c>
      <c r="D25" s="34" t="s">
        <v>20</v>
      </c>
      <c r="E25" s="9">
        <v>45100</v>
      </c>
      <c r="F25" s="8" t="s">
        <v>56</v>
      </c>
      <c r="G25" s="8" t="s">
        <v>46</v>
      </c>
      <c r="H25" s="33" t="s">
        <v>46</v>
      </c>
      <c r="I25" s="8"/>
      <c r="J25" s="15" t="s">
        <v>45</v>
      </c>
      <c r="K25" s="17" t="s">
        <v>57</v>
      </c>
      <c r="L25" s="17"/>
      <c r="M25" s="17"/>
      <c r="O25" s="2" t="s">
        <v>7</v>
      </c>
      <c r="P25" s="49">
        <f>E24</f>
        <v>45099</v>
      </c>
      <c r="Q25" s="49">
        <f>E25</f>
        <v>45100</v>
      </c>
      <c r="R25" s="49">
        <f>E26</f>
        <v>45101</v>
      </c>
      <c r="S25" s="49">
        <f>E27</f>
        <v>45102</v>
      </c>
      <c r="T25" s="49">
        <f>E28</f>
        <v>45103</v>
      </c>
      <c r="U25" s="49">
        <f>E29</f>
        <v>45104</v>
      </c>
      <c r="V25" s="49">
        <f>E30</f>
        <v>45105</v>
      </c>
    </row>
    <row r="26" spans="1:22" ht="21.75" customHeight="1" x14ac:dyDescent="0.2">
      <c r="A26" s="62"/>
      <c r="B26" s="8">
        <v>24</v>
      </c>
      <c r="C26" s="8" t="s">
        <v>62</v>
      </c>
      <c r="D26" s="34" t="s">
        <v>21</v>
      </c>
      <c r="E26" s="9">
        <v>45101</v>
      </c>
      <c r="F26" s="8" t="s">
        <v>56</v>
      </c>
      <c r="G26" s="8" t="s">
        <v>46</v>
      </c>
      <c r="H26" s="33" t="s">
        <v>46</v>
      </c>
      <c r="I26" s="11"/>
      <c r="J26" s="15" t="s">
        <v>45</v>
      </c>
      <c r="K26" s="17" t="s">
        <v>57</v>
      </c>
      <c r="L26" s="17"/>
      <c r="M26" s="17"/>
      <c r="O26" s="65" t="s">
        <v>11</v>
      </c>
      <c r="P26" s="54" t="str">
        <f>C24</f>
        <v>No</v>
      </c>
      <c r="Q26" s="54" t="str">
        <f>C25</f>
        <v>No</v>
      </c>
      <c r="R26" s="54" t="str">
        <f>C26</f>
        <v>No</v>
      </c>
      <c r="S26" s="54" t="str">
        <f>C27</f>
        <v>No</v>
      </c>
      <c r="T26" s="54" t="str">
        <f>C28</f>
        <v>No</v>
      </c>
      <c r="U26" s="54" t="str">
        <f>C29</f>
        <v>No</v>
      </c>
      <c r="V26" s="54" t="str">
        <f>C30</f>
        <v>No</v>
      </c>
    </row>
    <row r="27" spans="1:22" ht="21.75" customHeight="1" x14ac:dyDescent="0.2">
      <c r="A27" s="62"/>
      <c r="B27" s="8">
        <v>25</v>
      </c>
      <c r="C27" s="8" t="s">
        <v>62</v>
      </c>
      <c r="D27" s="34" t="s">
        <v>22</v>
      </c>
      <c r="E27" s="9">
        <v>45102</v>
      </c>
      <c r="F27" s="8" t="s">
        <v>56</v>
      </c>
      <c r="G27" s="8" t="s">
        <v>46</v>
      </c>
      <c r="H27" s="33" t="s">
        <v>46</v>
      </c>
      <c r="I27" s="8"/>
      <c r="J27" s="15" t="s">
        <v>45</v>
      </c>
      <c r="K27" s="17" t="s">
        <v>57</v>
      </c>
      <c r="L27" s="17"/>
      <c r="M27" s="17"/>
      <c r="O27" s="66"/>
      <c r="P27" s="63"/>
      <c r="Q27" s="63"/>
      <c r="R27" s="63"/>
      <c r="S27" s="63"/>
      <c r="T27" s="63"/>
      <c r="U27" s="63"/>
      <c r="V27" s="63"/>
    </row>
    <row r="28" spans="1:22" ht="21.75" customHeight="1" x14ac:dyDescent="0.2">
      <c r="A28" s="62"/>
      <c r="B28" s="8">
        <v>26</v>
      </c>
      <c r="C28" s="8" t="s">
        <v>62</v>
      </c>
      <c r="D28" s="34" t="s">
        <v>23</v>
      </c>
      <c r="E28" s="9">
        <v>45103</v>
      </c>
      <c r="F28" s="8" t="s">
        <v>56</v>
      </c>
      <c r="G28" s="8" t="s">
        <v>46</v>
      </c>
      <c r="H28" s="33" t="s">
        <v>46</v>
      </c>
      <c r="I28" s="8"/>
      <c r="J28" s="15" t="s">
        <v>45</v>
      </c>
      <c r="K28" s="17" t="s">
        <v>57</v>
      </c>
      <c r="L28" s="17"/>
      <c r="M28" s="17"/>
      <c r="O28" s="66"/>
      <c r="P28" s="63"/>
      <c r="Q28" s="63"/>
      <c r="R28" s="63"/>
      <c r="S28" s="63"/>
      <c r="T28" s="63"/>
      <c r="U28" s="63"/>
      <c r="V28" s="63"/>
    </row>
    <row r="29" spans="1:22" ht="21.75" customHeight="1" x14ac:dyDescent="0.2">
      <c r="A29" s="62"/>
      <c r="B29" s="8">
        <v>27</v>
      </c>
      <c r="C29" s="8" t="s">
        <v>62</v>
      </c>
      <c r="D29" s="34" t="s">
        <v>24</v>
      </c>
      <c r="E29" s="9">
        <v>45104</v>
      </c>
      <c r="F29" s="8" t="s">
        <v>56</v>
      </c>
      <c r="G29" s="8" t="s">
        <v>46</v>
      </c>
      <c r="H29" s="33" t="s">
        <v>46</v>
      </c>
      <c r="I29" s="8"/>
      <c r="J29" s="15" t="s">
        <v>45</v>
      </c>
      <c r="K29" s="17" t="s">
        <v>57</v>
      </c>
      <c r="L29" s="17"/>
      <c r="M29" s="17"/>
      <c r="O29" s="67"/>
      <c r="P29" s="64"/>
      <c r="Q29" s="64"/>
      <c r="R29" s="64"/>
      <c r="S29" s="64"/>
      <c r="T29" s="64"/>
      <c r="U29" s="64"/>
      <c r="V29" s="64"/>
    </row>
    <row r="30" spans="1:22" ht="21.75" customHeight="1" x14ac:dyDescent="0.2">
      <c r="A30" s="62"/>
      <c r="B30" s="8">
        <v>28</v>
      </c>
      <c r="C30" s="8" t="s">
        <v>62</v>
      </c>
      <c r="D30" s="34" t="s">
        <v>17</v>
      </c>
      <c r="E30" s="9">
        <v>45105</v>
      </c>
      <c r="F30" s="8" t="s">
        <v>56</v>
      </c>
      <c r="G30" s="8" t="s">
        <v>46</v>
      </c>
      <c r="H30" s="33" t="s">
        <v>46</v>
      </c>
      <c r="I30" s="8"/>
      <c r="J30" s="15" t="s">
        <v>45</v>
      </c>
      <c r="K30" s="17" t="s">
        <v>57</v>
      </c>
      <c r="L30" s="17"/>
      <c r="M30" s="17"/>
    </row>
    <row r="31" spans="1:22" ht="18.75" customHeight="1" x14ac:dyDescent="0.2">
      <c r="A31" s="6"/>
      <c r="B31" s="8">
        <v>29</v>
      </c>
      <c r="C31" s="8" t="s">
        <v>62</v>
      </c>
      <c r="D31" s="13" t="s">
        <v>19</v>
      </c>
      <c r="E31" s="9">
        <v>45106</v>
      </c>
      <c r="F31" s="8" t="s">
        <v>56</v>
      </c>
      <c r="G31" s="8" t="s">
        <v>46</v>
      </c>
      <c r="H31" s="33" t="s">
        <v>46</v>
      </c>
      <c r="I31" s="8"/>
      <c r="J31" s="15" t="s">
        <v>45</v>
      </c>
      <c r="K31" s="17" t="s">
        <v>57</v>
      </c>
      <c r="L31" s="17"/>
      <c r="M31" s="17"/>
    </row>
    <row r="32" spans="1:22" ht="19.5" customHeight="1" x14ac:dyDescent="0.2">
      <c r="A32" s="6"/>
      <c r="B32" s="8">
        <v>30</v>
      </c>
      <c r="C32" s="8" t="s">
        <v>62</v>
      </c>
      <c r="D32" s="13" t="s">
        <v>20</v>
      </c>
      <c r="E32" s="9">
        <v>45107</v>
      </c>
      <c r="F32" s="8" t="s">
        <v>56</v>
      </c>
      <c r="G32" s="8" t="s">
        <v>46</v>
      </c>
      <c r="H32" s="33" t="s">
        <v>46</v>
      </c>
      <c r="I32" s="8"/>
      <c r="J32" s="15" t="s">
        <v>45</v>
      </c>
      <c r="K32" s="17" t="s">
        <v>57</v>
      </c>
      <c r="L32" s="17"/>
      <c r="M32" s="17"/>
    </row>
    <row r="33" spans="1:10" ht="12.75" x14ac:dyDescent="0.2">
      <c r="A33" s="6"/>
      <c r="B33" s="6"/>
      <c r="C33" s="6"/>
      <c r="D33" s="6"/>
      <c r="E33" s="6"/>
      <c r="F33" s="6"/>
      <c r="G33" s="6"/>
      <c r="H33" s="6"/>
      <c r="I33" s="6"/>
      <c r="J33" s="6"/>
    </row>
    <row r="34" spans="1:10" ht="12.75" x14ac:dyDescent="0.2">
      <c r="A34" s="6"/>
      <c r="B34" s="6"/>
      <c r="C34" s="6"/>
      <c r="D34" s="6"/>
      <c r="E34" s="6"/>
      <c r="F34" s="6"/>
      <c r="G34" s="6"/>
      <c r="H34" s="6"/>
      <c r="I34" s="6"/>
      <c r="J34" s="6"/>
    </row>
    <row r="35" spans="1:10" ht="12.75" x14ac:dyDescent="0.2">
      <c r="A35" s="6"/>
      <c r="B35" s="6"/>
      <c r="C35" s="6"/>
      <c r="D35" s="6"/>
      <c r="E35" s="6"/>
      <c r="F35" s="6"/>
      <c r="G35" s="6"/>
      <c r="H35" s="6"/>
      <c r="I35" s="6"/>
      <c r="J35" s="6"/>
    </row>
    <row r="36" spans="1:10" ht="14.25" x14ac:dyDescent="0.2">
      <c r="A36" s="6"/>
      <c r="B36" s="6"/>
      <c r="C36" s="37" t="s">
        <v>27</v>
      </c>
      <c r="D36" s="37" t="s">
        <v>65</v>
      </c>
      <c r="E36" s="37" t="s">
        <v>26</v>
      </c>
      <c r="F36" s="6"/>
      <c r="G36" s="37" t="s">
        <v>48</v>
      </c>
      <c r="H36" s="37" t="s">
        <v>26</v>
      </c>
      <c r="I36" s="6"/>
      <c r="J36" s="6"/>
    </row>
    <row r="37" spans="1:10" ht="12.75" x14ac:dyDescent="0.2">
      <c r="A37" s="6"/>
      <c r="B37" s="6"/>
      <c r="C37" s="12" t="s">
        <v>29</v>
      </c>
      <c r="D37" s="12" t="s">
        <v>28</v>
      </c>
      <c r="E37" s="27">
        <f>SUM(COUNTIF(H3:H32,"cv"))</f>
        <v>0</v>
      </c>
      <c r="F37" s="6"/>
      <c r="G37" s="40" t="s">
        <v>49</v>
      </c>
      <c r="H37" s="8">
        <f>SUM(COUNTIF(G3:G32,"instagram"))</f>
        <v>0</v>
      </c>
      <c r="I37" s="6"/>
      <c r="J37" s="6"/>
    </row>
    <row r="38" spans="1:10" ht="12.75" x14ac:dyDescent="0.2">
      <c r="A38" s="6"/>
      <c r="B38" s="6"/>
      <c r="C38" s="28" t="s">
        <v>31</v>
      </c>
      <c r="D38" s="28" t="s">
        <v>30</v>
      </c>
      <c r="E38" s="39">
        <f>SUM(COUNTIF(H3:H32,"CI"))</f>
        <v>0</v>
      </c>
      <c r="F38" s="6"/>
      <c r="G38" s="41" t="s">
        <v>50</v>
      </c>
      <c r="H38" s="8">
        <f>SUM(COUNTIF(G3:G32,"Facebook"))</f>
        <v>0</v>
      </c>
      <c r="I38" s="6"/>
      <c r="J38" s="6"/>
    </row>
    <row r="39" spans="1:10" ht="12.75" x14ac:dyDescent="0.2">
      <c r="A39" s="6"/>
      <c r="B39" s="6"/>
      <c r="C39" s="10" t="s">
        <v>33</v>
      </c>
      <c r="D39" s="10" t="s">
        <v>32</v>
      </c>
      <c r="E39" s="29">
        <f>SUM(COUNTIF(H3:H32,"CP"))</f>
        <v>0</v>
      </c>
      <c r="F39" s="6"/>
      <c r="G39" s="42" t="s">
        <v>51</v>
      </c>
      <c r="H39" s="8">
        <f>SUM(COUNTIF(G3:G32,"Youtube"))</f>
        <v>0</v>
      </c>
      <c r="I39" s="6"/>
      <c r="J39" s="6"/>
    </row>
    <row r="40" spans="1:10" ht="12.75" x14ac:dyDescent="0.2">
      <c r="A40" s="6"/>
      <c r="B40" s="6"/>
      <c r="C40" s="30" t="s">
        <v>45</v>
      </c>
      <c r="D40" s="32" t="s">
        <v>46</v>
      </c>
      <c r="E40" s="31">
        <f>SUM(COUNTIF(H3:H32,"N/A"))</f>
        <v>30</v>
      </c>
      <c r="F40" s="6"/>
      <c r="G40" s="43" t="s">
        <v>52</v>
      </c>
      <c r="H40" s="8">
        <f>SUM(COUNTIF(G3:G32,"Tik tok"))</f>
        <v>0</v>
      </c>
      <c r="I40" s="6"/>
      <c r="J40" s="6"/>
    </row>
    <row r="41" spans="1:10" x14ac:dyDescent="0.25">
      <c r="A41" s="6"/>
      <c r="B41" s="6"/>
      <c r="C41" s="8"/>
      <c r="D41" s="36" t="s">
        <v>34</v>
      </c>
      <c r="E41" s="8">
        <f>SUM(E37:E39)</f>
        <v>0</v>
      </c>
      <c r="F41" s="6"/>
      <c r="G41" s="44" t="s">
        <v>53</v>
      </c>
      <c r="H41" s="8">
        <f>SUM(COUNTIF(G3:G32,"combinada"))</f>
        <v>0</v>
      </c>
      <c r="I41" s="6"/>
      <c r="J41" s="6"/>
    </row>
    <row r="42" spans="1:10" ht="12.75" x14ac:dyDescent="0.2">
      <c r="A42" s="6"/>
      <c r="B42" s="6"/>
      <c r="C42" s="6"/>
      <c r="D42" s="6"/>
      <c r="E42" s="6"/>
      <c r="F42" s="6"/>
      <c r="G42" s="46" t="s">
        <v>46</v>
      </c>
      <c r="H42" s="7">
        <f>SUM(COUNTIF(G3:G32,"N/A"))</f>
        <v>30</v>
      </c>
      <c r="I42" s="6"/>
      <c r="J42" s="6"/>
    </row>
    <row r="43" spans="1:10" ht="12.75" x14ac:dyDescent="0.2">
      <c r="A43" s="6"/>
      <c r="B43" s="6"/>
      <c r="C43" s="6"/>
      <c r="D43" s="6"/>
      <c r="E43" s="6"/>
      <c r="F43" s="6"/>
      <c r="I43" s="6"/>
      <c r="J43" s="6"/>
    </row>
    <row r="44" spans="1:10" x14ac:dyDescent="0.2">
      <c r="A44" s="6"/>
      <c r="B44" s="6"/>
      <c r="C44" s="59" t="s">
        <v>44</v>
      </c>
      <c r="D44" s="60"/>
      <c r="E44" s="6"/>
      <c r="F44" s="6"/>
      <c r="G44" s="18" t="s">
        <v>14</v>
      </c>
      <c r="H44" s="18" t="s">
        <v>54</v>
      </c>
      <c r="I44" s="6"/>
      <c r="J44" s="6"/>
    </row>
    <row r="45" spans="1:10" ht="20.25" customHeight="1" x14ac:dyDescent="0.2">
      <c r="A45" s="6"/>
      <c r="B45" s="6"/>
      <c r="C45" s="20" t="s">
        <v>40</v>
      </c>
      <c r="D45" s="7">
        <f>SUM(COUNTIF(J3:J32,"reel"))</f>
        <v>0</v>
      </c>
      <c r="F45" s="38"/>
      <c r="G45" s="47" t="s">
        <v>55</v>
      </c>
      <c r="H45" s="7">
        <f>SUM(COUNTIF(F3:F32,"SI"))</f>
        <v>0</v>
      </c>
      <c r="I45" s="6"/>
      <c r="J45" s="6"/>
    </row>
    <row r="46" spans="1:10" ht="12.75" x14ac:dyDescent="0.2">
      <c r="A46" s="6"/>
      <c r="B46" s="6"/>
      <c r="C46" s="21" t="s">
        <v>41</v>
      </c>
      <c r="D46" s="7">
        <f>SUM(COUNTIF(J3:J32,"videos"))</f>
        <v>0</v>
      </c>
      <c r="F46" s="6"/>
      <c r="G46" s="48" t="s">
        <v>56</v>
      </c>
      <c r="H46" s="7">
        <f>SUM(COUNTIF(F3:F32,"NO"))</f>
        <v>30</v>
      </c>
      <c r="I46" s="6"/>
      <c r="J46" s="6"/>
    </row>
    <row r="47" spans="1:10" ht="12.75" x14ac:dyDescent="0.2">
      <c r="A47" s="6"/>
      <c r="B47" s="6"/>
      <c r="C47" s="22" t="s">
        <v>42</v>
      </c>
      <c r="D47" s="7">
        <f>SUM(COUNTIF(J3:J32,"Imágenes"))</f>
        <v>0</v>
      </c>
      <c r="F47" s="6"/>
      <c r="I47" s="6"/>
      <c r="J47" s="6"/>
    </row>
    <row r="48" spans="1:10" ht="12.75" x14ac:dyDescent="0.2">
      <c r="A48" s="6"/>
      <c r="B48" s="6"/>
      <c r="C48" s="23" t="s">
        <v>43</v>
      </c>
      <c r="D48" s="7">
        <f>SUM(COUNTIF(J3:J32,"secuencia"))</f>
        <v>0</v>
      </c>
      <c r="F48" s="6"/>
      <c r="I48" s="6"/>
      <c r="J48" s="6"/>
    </row>
    <row r="49" spans="1:10" ht="12.75" x14ac:dyDescent="0.2">
      <c r="A49" s="6"/>
      <c r="B49" s="6"/>
      <c r="C49" s="24" t="s">
        <v>18</v>
      </c>
      <c r="D49" s="7">
        <f>SUM(COUNTIF(J2:J31,"historias"))</f>
        <v>0</v>
      </c>
      <c r="F49" s="6"/>
      <c r="I49" s="6"/>
      <c r="J49" s="6"/>
    </row>
    <row r="50" spans="1:10" ht="12.75" x14ac:dyDescent="0.2">
      <c r="A50" s="6"/>
      <c r="B50" s="6"/>
      <c r="C50" s="25" t="s">
        <v>45</v>
      </c>
      <c r="D50" s="7">
        <f>SUM(COUNTIF(J3:J32,"no se publica"))</f>
        <v>30</v>
      </c>
      <c r="F50" s="6"/>
      <c r="I50" s="6"/>
      <c r="J50" s="6"/>
    </row>
    <row r="51" spans="1:10" x14ac:dyDescent="0.25">
      <c r="C51" s="19" t="s">
        <v>34</v>
      </c>
      <c r="D51" s="18">
        <f>SUM(D45:D49)</f>
        <v>0</v>
      </c>
    </row>
    <row r="56" spans="1:10" ht="15" customHeight="1" x14ac:dyDescent="0.25">
      <c r="G56" s="45"/>
    </row>
    <row r="61" spans="1:10" ht="15" customHeight="1" x14ac:dyDescent="0.2">
      <c r="C61" s="16"/>
    </row>
  </sheetData>
  <mergeCells count="43">
    <mergeCell ref="O2:V2"/>
    <mergeCell ref="O3:V3"/>
    <mergeCell ref="U16:U19"/>
    <mergeCell ref="V16:V19"/>
    <mergeCell ref="S21:S24"/>
    <mergeCell ref="T21:T24"/>
    <mergeCell ref="U21:U24"/>
    <mergeCell ref="V21:V24"/>
    <mergeCell ref="S16:S19"/>
    <mergeCell ref="T16:T19"/>
    <mergeCell ref="P11:P14"/>
    <mergeCell ref="Q11:Q14"/>
    <mergeCell ref="A3:A9"/>
    <mergeCell ref="A10:A16"/>
    <mergeCell ref="A17:A23"/>
    <mergeCell ref="A24:A30"/>
    <mergeCell ref="R11:R14"/>
    <mergeCell ref="O26:O29"/>
    <mergeCell ref="P26:P29"/>
    <mergeCell ref="Q26:Q29"/>
    <mergeCell ref="R26:R29"/>
    <mergeCell ref="O21:O24"/>
    <mergeCell ref="P21:P24"/>
    <mergeCell ref="Q21:Q24"/>
    <mergeCell ref="R21:R24"/>
    <mergeCell ref="O16:O19"/>
    <mergeCell ref="P16:P19"/>
    <mergeCell ref="Q16:Q19"/>
    <mergeCell ref="O4:P4"/>
    <mergeCell ref="Q4:V6"/>
    <mergeCell ref="S7:U7"/>
    <mergeCell ref="S8:U8"/>
    <mergeCell ref="C44:D44"/>
    <mergeCell ref="S11:S14"/>
    <mergeCell ref="T11:T14"/>
    <mergeCell ref="U11:U14"/>
    <mergeCell ref="V11:V14"/>
    <mergeCell ref="R16:R19"/>
    <mergeCell ref="O11:O14"/>
    <mergeCell ref="S26:S29"/>
    <mergeCell ref="T26:T29"/>
    <mergeCell ref="U26:U29"/>
    <mergeCell ref="V26:V29"/>
  </mergeCells>
  <phoneticPr fontId="14" type="noConversion"/>
  <conditionalFormatting sqref="P11:P14">
    <cfRule type="expression" dxfId="56" priority="56">
      <formula>$C$3="No"</formula>
    </cfRule>
    <cfRule type="expression" dxfId="55" priority="57">
      <formula>$C$3="Si"</formula>
    </cfRule>
    <cfRule type="expression" dxfId="54" priority="58">
      <formula>$C$3&gt;Si</formula>
    </cfRule>
  </conditionalFormatting>
  <conditionalFormatting sqref="P16:P19">
    <cfRule type="expression" dxfId="53" priority="41">
      <formula>$C$10="No"</formula>
    </cfRule>
    <cfRule type="expression" dxfId="52" priority="42">
      <formula>$C$10="Si"</formula>
    </cfRule>
  </conditionalFormatting>
  <conditionalFormatting sqref="P21:P24">
    <cfRule type="expression" dxfId="51" priority="27">
      <formula>$C$17="No"</formula>
    </cfRule>
    <cfRule type="expression" dxfId="50" priority="28">
      <formula>$C$17="Si"</formula>
    </cfRule>
  </conditionalFormatting>
  <conditionalFormatting sqref="P26:P29">
    <cfRule type="expression" dxfId="49" priority="13">
      <formula>$C$24="No"</formula>
    </cfRule>
    <cfRule type="expression" dxfId="48" priority="14">
      <formula>$C$24="Si"</formula>
    </cfRule>
  </conditionalFormatting>
  <conditionalFormatting sqref="Q11:Q14">
    <cfRule type="expression" dxfId="47" priority="53">
      <formula>$C$4="No"</formula>
    </cfRule>
    <cfRule type="expression" dxfId="46" priority="54">
      <formula>$C$4="Si"</formula>
    </cfRule>
  </conditionalFormatting>
  <conditionalFormatting sqref="Q16:Q19">
    <cfRule type="expression" dxfId="45" priority="39">
      <formula>$C$11="No"</formula>
    </cfRule>
    <cfRule type="expression" dxfId="44" priority="40">
      <formula>$C$11="Si"</formula>
    </cfRule>
  </conditionalFormatting>
  <conditionalFormatting sqref="Q21:Q24">
    <cfRule type="expression" dxfId="43" priority="25">
      <formula>$C$18="No"</formula>
    </cfRule>
    <cfRule type="expression" dxfId="42" priority="26">
      <formula>$C$18="Si"</formula>
    </cfRule>
  </conditionalFormatting>
  <conditionalFormatting sqref="Q26:Q29">
    <cfRule type="expression" dxfId="41" priority="11">
      <formula>$C$25="No"</formula>
    </cfRule>
    <cfRule type="expression" dxfId="40" priority="12">
      <formula>$C$25="Si"</formula>
    </cfRule>
  </conditionalFormatting>
  <conditionalFormatting sqref="R11:R14">
    <cfRule type="expression" dxfId="39" priority="51">
      <formula>$C$5="No"</formula>
    </cfRule>
    <cfRule type="expression" dxfId="38" priority="52">
      <formula>$C$5="Si"</formula>
    </cfRule>
  </conditionalFormatting>
  <conditionalFormatting sqref="R16:R19">
    <cfRule type="expression" dxfId="37" priority="37">
      <formula>$C$12="No"</formula>
    </cfRule>
    <cfRule type="expression" dxfId="36" priority="38">
      <formula>$C$12="Si"</formula>
    </cfRule>
  </conditionalFormatting>
  <conditionalFormatting sqref="R21:R24">
    <cfRule type="expression" dxfId="35" priority="23">
      <formula>$C$19="No"</formula>
    </cfRule>
    <cfRule type="expression" dxfId="34" priority="24">
      <formula>$C$19="Si"</formula>
    </cfRule>
  </conditionalFormatting>
  <conditionalFormatting sqref="R26:R29">
    <cfRule type="expression" dxfId="33" priority="9">
      <formula>$C$26="No"</formula>
    </cfRule>
    <cfRule type="expression" dxfId="32" priority="10">
      <formula>$C$26="Si"</formula>
    </cfRule>
  </conditionalFormatting>
  <conditionalFormatting sqref="S11:S14">
    <cfRule type="expression" dxfId="31" priority="49">
      <formula>$C$6="No"</formula>
    </cfRule>
    <cfRule type="expression" dxfId="30" priority="50">
      <formula>$C$6="Si"</formula>
    </cfRule>
  </conditionalFormatting>
  <conditionalFormatting sqref="S16:S19">
    <cfRule type="expression" dxfId="29" priority="35">
      <formula>$C$13="No"</formula>
    </cfRule>
    <cfRule type="expression" dxfId="28" priority="36">
      <formula>$C$13="Si"</formula>
    </cfRule>
  </conditionalFormatting>
  <conditionalFormatting sqref="S21:S24">
    <cfRule type="expression" dxfId="27" priority="21">
      <formula>$C$20="No"</formula>
    </cfRule>
    <cfRule type="expression" dxfId="26" priority="22">
      <formula>$C$20="Si"</formula>
    </cfRule>
  </conditionalFormatting>
  <conditionalFormatting sqref="S26:S29">
    <cfRule type="expression" dxfId="25" priority="7">
      <formula>$C$27="No"</formula>
    </cfRule>
    <cfRule type="expression" dxfId="24" priority="8">
      <formula>$C$27="Si"</formula>
    </cfRule>
  </conditionalFormatting>
  <conditionalFormatting sqref="T11:T14">
    <cfRule type="expression" dxfId="23" priority="47">
      <formula>$C$7="No"</formula>
    </cfRule>
    <cfRule type="expression" dxfId="22" priority="48">
      <formula>$C$7="Si"</formula>
    </cfRule>
  </conditionalFormatting>
  <conditionalFormatting sqref="T16:T19">
    <cfRule type="expression" dxfId="21" priority="33">
      <formula>$C$14="No"</formula>
    </cfRule>
    <cfRule type="expression" dxfId="20" priority="34">
      <formula>$C$14="Si"</formula>
    </cfRule>
  </conditionalFormatting>
  <conditionalFormatting sqref="T21:T24">
    <cfRule type="expression" dxfId="19" priority="19">
      <formula>$C$21="No"</formula>
    </cfRule>
    <cfRule type="expression" dxfId="18" priority="20">
      <formula>$C$21="Si"</formula>
    </cfRule>
  </conditionalFormatting>
  <conditionalFormatting sqref="T26:T29">
    <cfRule type="expression" dxfId="17" priority="5">
      <formula>$C$28="No"</formula>
    </cfRule>
    <cfRule type="expression" dxfId="16" priority="6">
      <formula>$C$28="Si"</formula>
    </cfRule>
  </conditionalFormatting>
  <conditionalFormatting sqref="U11:U14">
    <cfRule type="expression" dxfId="15" priority="45">
      <formula>$C$8="No"</formula>
    </cfRule>
    <cfRule type="expression" dxfId="14" priority="46">
      <formula>$C$8="Si"</formula>
    </cfRule>
  </conditionalFormatting>
  <conditionalFormatting sqref="U16:U19">
    <cfRule type="expression" dxfId="13" priority="31">
      <formula>$C$15="No"</formula>
    </cfRule>
    <cfRule type="expression" dxfId="12" priority="32">
      <formula>$C$15="Si"</formula>
    </cfRule>
  </conditionalFormatting>
  <conditionalFormatting sqref="U21:U24">
    <cfRule type="expression" dxfId="11" priority="17">
      <formula>$C$22="No"</formula>
    </cfRule>
    <cfRule type="expression" dxfId="10" priority="18">
      <formula>$C$22="Si"</formula>
    </cfRule>
  </conditionalFormatting>
  <conditionalFormatting sqref="U26:U29">
    <cfRule type="expression" dxfId="9" priority="3">
      <formula>$C$29="No"</formula>
    </cfRule>
    <cfRule type="expression" dxfId="8" priority="4">
      <formula>$C$29="Si"</formula>
    </cfRule>
  </conditionalFormatting>
  <conditionalFormatting sqref="V11:V14">
    <cfRule type="expression" dxfId="7" priority="43">
      <formula>$C$9="No"</formula>
    </cfRule>
    <cfRule type="expression" dxfId="6" priority="44">
      <formula>$C$9="Si"</formula>
    </cfRule>
  </conditionalFormatting>
  <conditionalFormatting sqref="V16:V19">
    <cfRule type="expression" dxfId="5" priority="29">
      <formula>$C$16="No"</formula>
    </cfRule>
    <cfRule type="expression" dxfId="4" priority="30">
      <formula>$C$16="Si"</formula>
    </cfRule>
  </conditionalFormatting>
  <conditionalFormatting sqref="V21:V24">
    <cfRule type="expression" dxfId="3" priority="15">
      <formula>$C$23="No"</formula>
    </cfRule>
    <cfRule type="expression" dxfId="2" priority="16">
      <formula>$C$23="Si"</formula>
    </cfRule>
  </conditionalFormatting>
  <conditionalFormatting sqref="V26:V29">
    <cfRule type="expression" dxfId="1" priority="1">
      <formula>$C$30="No"</formula>
    </cfRule>
    <cfRule type="expression" dxfId="0" priority="2">
      <formula>$C$30="Si"</formula>
    </cfRule>
  </conditionalFormatting>
  <dataValidations count="5">
    <dataValidation type="list" allowBlank="1" showInputMessage="1" showErrorMessage="1" sqref="C3:C32" xr:uid="{EFF7FCA1-A335-410D-880F-B5C83A6AA40E}">
      <formula1>$O$5:$O$6</formula1>
    </dataValidation>
    <dataValidation type="list" allowBlank="1" showInputMessage="1" showErrorMessage="1" sqref="H3:H32" xr:uid="{F23A3559-A13D-4B88-ADD1-4AA6936A3B6A}">
      <formula1>$D$37:$D$40</formula1>
    </dataValidation>
    <dataValidation type="list" allowBlank="1" showInputMessage="1" showErrorMessage="1" sqref="J3:J32" xr:uid="{C19D4B46-1FC3-4298-A4C0-DA46704B05F0}">
      <formula1>$C$45:$C$51</formula1>
    </dataValidation>
    <dataValidation type="list" allowBlank="1" showInputMessage="1" showErrorMessage="1" sqref="F3:F32" xr:uid="{BCA03DD1-9A81-41ED-810E-A0C0B7294D61}">
      <formula1>$G$45:$G$46</formula1>
    </dataValidation>
    <dataValidation type="list" allowBlank="1" showInputMessage="1" showErrorMessage="1" sqref="G3:G32" xr:uid="{54C7DB1C-8E26-4A2B-995C-9FB88D38179E}">
      <formula1>$G$37:$G$42</formula1>
    </dataValidation>
  </dataValidation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Distribución calendario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ivan castillo chaparro</cp:lastModifiedBy>
  <dcterms:modified xsi:type="dcterms:W3CDTF">2024-05-30T16:09:17Z</dcterms:modified>
</cp:coreProperties>
</file>